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2\1 výzva\"/>
    </mc:Choice>
  </mc:AlternateContent>
  <xr:revisionPtr revIDLastSave="0" documentId="13_ncr:1_{32BC319D-16D2-420A-A947-267273701FD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1" i="1"/>
  <c r="S12" i="1"/>
  <c r="S14" i="1"/>
  <c r="T17" i="1"/>
  <c r="S18" i="1"/>
  <c r="S20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S9" i="1"/>
  <c r="T9" i="1"/>
  <c r="S10" i="1"/>
  <c r="T10" i="1"/>
  <c r="S13" i="1"/>
  <c r="T13" i="1"/>
  <c r="T14" i="1"/>
  <c r="S15" i="1"/>
  <c r="T15" i="1"/>
  <c r="S16" i="1"/>
  <c r="T16" i="1"/>
  <c r="S19" i="1"/>
  <c r="T19" i="1"/>
  <c r="T20" i="1"/>
  <c r="S21" i="1"/>
  <c r="T21" i="1"/>
  <c r="S7" i="1"/>
  <c r="P7" i="1"/>
  <c r="T7" i="1"/>
  <c r="T18" i="1" l="1"/>
  <c r="T12" i="1"/>
  <c r="T11" i="1"/>
  <c r="T8" i="1"/>
  <c r="S17" i="1"/>
  <c r="R24" i="1" s="1"/>
  <c r="Q24" i="1"/>
</calcChain>
</file>

<file path=xl/sharedStrings.xml><?xml version="1.0" encoding="utf-8"?>
<sst xmlns="http://schemas.openxmlformats.org/spreadsheetml/2006/main" count="119" uniqueCount="81">
  <si>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</si>
  <si>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</si>
  <si>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</si>
  <si>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</si>
  <si>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</si>
  <si>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</si>
  <si>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</si>
  <si>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</si>
  <si>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</si>
  <si>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</si>
  <si>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</si>
  <si>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</si>
  <si>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</si>
  <si>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30237000-9 - Součásti, příslušenství a doplňky pro počítače </t>
  </si>
  <si>
    <t>32413100-2 - Síťové routery</t>
  </si>
  <si>
    <t xml:space="preserve">32421000-0 - Síťová kabeláž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</si>
  <si>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</si>
  <si>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</si>
  <si>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</si>
  <si>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</si>
  <si>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</si>
  <si>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</si>
  <si>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</si>
  <si>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</si>
  <si>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</si>
  <si>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</si>
  <si>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</si>
  <si>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</si>
  <si>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</si>
  <si>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</si>
  <si>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</si>
  <si>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</si>
  <si>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</si>
  <si>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</si>
  <si>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</si>
  <si>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</si>
  <si>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</si>
  <si>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</si>
  <si>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152 - 2023 </t>
  </si>
  <si>
    <t>Gigabitový router</t>
  </si>
  <si>
    <t>Síťový přepínač</t>
  </si>
  <si>
    <t>Patch kabel 20m</t>
  </si>
  <si>
    <t>Patch kabel 10m</t>
  </si>
  <si>
    <t>Patch kabel 7m</t>
  </si>
  <si>
    <t>Patch kabel 5m</t>
  </si>
  <si>
    <t>Patch kabel 3m</t>
  </si>
  <si>
    <t>Patch kabel 2m</t>
  </si>
  <si>
    <t>Ing. Jiří Basl, Ph.D.,
Tel.: 37763 4249,
603 216 039</t>
  </si>
  <si>
    <t>Univerzitní 26, 
301 00 Plzeň, 
Fakulta elektrotechnická - Katedra elektroniky a informačních technologií,
místnost EK 502</t>
  </si>
  <si>
    <t>Porty: 5x GbE RJ-45, z toho 1 port s podporou PoEin. 
Procesor min. 880 MHz. 
Paměť min. 256 MB. 
Kompaktní desktop provedení. 
Napájení externím adaptérem (adaptér součástí dodávky) nebo PoE. 
Možnost konfigurace přes webové rozhraní, programem Winbox a SSH protokolem. 
Podpora MPLS. 
OS RouterOS z důvodu kompatibility s ostatním vybaním laboratoře.</t>
  </si>
  <si>
    <t>Síťový přepínač bez managementu, 8 portů 1Gb, desktopové provedení, kovové pouzdro, externí napájecí zdroj.
Porty podporují režim auto mdi/mdix. 
Bez ventilátoru.</t>
  </si>
  <si>
    <t>UTP patch kabel Cat5E, délka 20 m, lanko.</t>
  </si>
  <si>
    <t>UTP patch kabel Cat5E, délka 10 m, lanko.</t>
  </si>
  <si>
    <t>UTP patch kabel Cat5E, délka 7 m, lanko.</t>
  </si>
  <si>
    <t>UTP patch kabel Cat5E, délka 5 m, lanko.</t>
  </si>
  <si>
    <t>UTP patch kabel Cat5E, délka 3 m, lanko.</t>
  </si>
  <si>
    <t>UTP patch kabel Cat5E, délka 2 m, lanko.</t>
  </si>
  <si>
    <t>Záruka na zboží min. 36 měsíců, servis NBD on site.</t>
  </si>
  <si>
    <t xml:space="preserve">Michaela Remsová,
Tel.: 37763 1130        </t>
  </si>
  <si>
    <t>Univerzitní 8, 
301 00 Plzeň, 
Rektorát - Ekonomický odbor,
místnost UR 223</t>
  </si>
  <si>
    <t>Notebook 15,6"</t>
  </si>
  <si>
    <t>Provedení notebooku klasické.
Výkon procesoru v Passmark CPU více než 13 500 bodů (platné ke dni 15.11.2023), minimálně 10 jader.
Operační paměť minimálně 16 GB.
Disk SSD o kapacitě minimálně 512 GB.
Integrovaná wifi karta.
Display min. Full HD 15,6" s rozlišením 1920x1080, provedení matné.
Webkamera a mikrofon.
Síťová karta 1 Gb/s Ethernet s podporou PXE.
Konektor RJ-45 integrovaný přímo na těle NTB.
Mminimálně 3x USB-A port.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</t>
  </si>
  <si>
    <t>Bc. Martin Šafránek,
Tel.: 33763 4792</t>
  </si>
  <si>
    <t>Teslova 9,
301 00 Plzeň,
Nové technologie – výzkumné centrum - Správa výzkumného centra,
místnost TF 102</t>
  </si>
  <si>
    <t>Router</t>
  </si>
  <si>
    <t>WiFi router s WiFi 6, 802.11s/b/g/n/ac/ax až 1775 Mb/s, dual-band (2.4 GHz 574 Mb/s + 5 GHz 1201 Mb/s ), 1x GWAN, 4x GLAN, 4x externí anténa, WPA-PSK, WPA2-PSK a WPA3, Dual-Band (2,4 + 5 GHz), gigabit LAN, guest Zone, MU-MIMO, VPN, rodičovská kontrola a Wi-Fi Mesh router, podpora 802.1Q Tag + VLAN ID - kompaktibilní se službou poskytovanou společností NORDIC TELECOM.</t>
  </si>
  <si>
    <t>SSD disky</t>
  </si>
  <si>
    <t>Hana Menclová,
Tel.: 37763 4853,
602 167 797</t>
  </si>
  <si>
    <t>Kollárova 19, 
301 00 Plzeň,
Správa kolejí a menz,
místnost KO 222</t>
  </si>
  <si>
    <t>Rozhraní: SATA 6Gb/s.
Formát disku: 2,5".
Kapacita: min. 500 GB.
Sekvenční čtení: min. 550 MB/sec.
Sekvenční zápis: min. 510 MB/sec.
MTTF min. 1.5 Million Hodin.
Záruka min. 60 měsíců.</t>
  </si>
  <si>
    <t>Záruka na zboží min. 60 měsíců.</t>
  </si>
  <si>
    <t>Redukce HDMI (vstup) a VGA (výstup)</t>
  </si>
  <si>
    <t>Drátová klávesnice</t>
  </si>
  <si>
    <t>Kancelářská drátová klávenice plné velikosti (včetně numerické klávsenice). Česká diakritika. 
S výklopnými nožičkami pro případné nastavení ergonomického sklonu.</t>
  </si>
  <si>
    <t>Bezdrátová optická myš
ergonomická (vertikální)</t>
  </si>
  <si>
    <t>Hana Kalašová,
Tel.: 37763 1071,
725 870 136</t>
  </si>
  <si>
    <t>Univerzitní 8,
301 00 Plzeň,
Rektorát - Vnější vztahy,
místnost UR 312</t>
  </si>
  <si>
    <t>Redukce HDMI (vstup) a VGA (výstup).
Přenosová rychlost až 10.2Gb/s.
Rozlišení až FullHD 1920x1080.
Jednosměrný přenos.
Vodiče kabelu z prvotřídní pocínované mědi specifikace 32AWG (American Wire Gauge).
Zesílení kabelů za konektorem k prodloužení životnosti (výdrž až 1000 ohybů bez poškození).
Konstrukce konektorů z odolného plastu; konektory pozlaceny (přenos, životnost). 
Délka kabelu mezi konektory min. 9 cm, celkově min. 17,5 cm.
Zrcadlení monitorů a podpora rozlišení až 1920 × 1200 a 1080p (Full HD).
Podpa rozlišení min.: 480i / 576i / 480p / 576p / 720p / 1080i / 1080p / 60Hz.
Max. přenosová rychlost: 10,2 Gb/s. 
Certifikace RoHS.</t>
  </si>
  <si>
    <t>Kabel HDMI - HDMI</t>
  </si>
  <si>
    <t>Propojovací kabel mezi notebookem a monitorem.
Pozlacené konektory 2x HDMI 2.0.
Rovné zakončení obou konektorů.
Materiál kabelu: 100% měděné vodiče AWG30.
Plášť kabelu z ohebného odolného PVC.
Délka kabelu max. 0,5 m.</t>
  </si>
  <si>
    <t>Myš bezdrátová, optická, citlivost min. 1600 DPI, min. 6 tlačítek, USB.
Ergonomické vertikální provedení. 
Pohodlná opěrka na palec s pryžovou vrstvou.
Tlačítko pro volbu rozlišení.
2 navigační tlačítka - pohyb zpět a vpřed.
Micro USB přijímač s dosahem min. 10 m.
Napájení 2x AAA baterie (součástí balení).
Indikátor vybité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</si>
</sst>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6" borderId="2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left" vertical="center" wrapText="1" indent="1"/>
    </xf>
    <xf numFmtId="0" fontId="23" fillId="4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D1" zoomScaleNormal="100" workbookViewId="0">
      <selection activeCell="G7" sqref="G7:G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32.7109375" customWidth="1"/>
    <col min="13" max="13" width="26.2851562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129" t="s">
        <v>38</v>
      </c>
      <c r="C1" s="130"/>
      <c r="D1" s="130"/>
      <c r="E1"/>
      <c r="G1" s="41"/>
      <c r="V1"/>
    </row>
    <row r="2" spans="1:22" ht="21.75" customHeight="1" x14ac:dyDescent="0.25">
      <c r="C2"/>
      <c r="D2" s="9"/>
      <c r="E2" s="10"/>
      <c r="G2" s="133"/>
      <c r="H2" s="134"/>
      <c r="I2" s="134"/>
      <c r="J2" s="134"/>
      <c r="K2" s="134"/>
      <c r="L2" s="134"/>
      <c r="M2" s="134"/>
      <c r="N2" s="13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3"/>
      <c r="E3" s="103"/>
      <c r="F3" s="103"/>
      <c r="G3" s="134"/>
      <c r="H3" s="134"/>
      <c r="I3" s="134"/>
      <c r="J3" s="134"/>
      <c r="K3" s="134"/>
      <c r="L3" s="134"/>
      <c r="M3" s="134"/>
      <c r="N3" s="13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3"/>
      <c r="E4" s="103"/>
      <c r="F4" s="103"/>
      <c r="G4" s="103"/>
      <c r="H4" s="10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1" t="s">
        <v>2</v>
      </c>
      <c r="H5" s="13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37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102" t="s">
        <v>7</v>
      </c>
      <c r="T6" s="102" t="s">
        <v>8</v>
      </c>
      <c r="U6" s="34" t="s">
        <v>26</v>
      </c>
      <c r="V6" s="34" t="s">
        <v>27</v>
      </c>
    </row>
    <row r="7" spans="1:22" ht="147.75" customHeight="1" thickTop="1" thickBot="1" x14ac:dyDescent="0.3">
      <c r="A7" s="20"/>
      <c r="B7" s="42">
        <v>1</v>
      </c>
      <c r="C7" s="43" t="s">
        <v>39</v>
      </c>
      <c r="D7" s="44">
        <v>1</v>
      </c>
      <c r="E7" s="45" t="s">
        <v>34</v>
      </c>
      <c r="F7" s="71" t="s">
        <v>49</v>
      </c>
      <c r="G7" s="167"/>
      <c r="H7" s="46" t="s">
        <v>35</v>
      </c>
      <c r="I7" s="135" t="s">
        <v>36</v>
      </c>
      <c r="J7" s="135" t="s">
        <v>35</v>
      </c>
      <c r="K7" s="123"/>
      <c r="L7" s="144"/>
      <c r="M7" s="126" t="s">
        <v>47</v>
      </c>
      <c r="N7" s="126" t="s">
        <v>48</v>
      </c>
      <c r="O7" s="147">
        <v>14</v>
      </c>
      <c r="P7" s="47">
        <f>D7*Q7</f>
        <v>1120</v>
      </c>
      <c r="Q7" s="48">
        <v>1120</v>
      </c>
      <c r="R7" s="16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8"/>
      <c r="V7" s="51" t="s">
        <v>14</v>
      </c>
    </row>
    <row r="8" spans="1:22" ht="60" customHeight="1" thickTop="1" thickBot="1" x14ac:dyDescent="0.3">
      <c r="A8" s="20"/>
      <c r="B8" s="52">
        <v>2</v>
      </c>
      <c r="C8" s="53" t="s">
        <v>40</v>
      </c>
      <c r="D8" s="54">
        <v>2</v>
      </c>
      <c r="E8" s="55" t="s">
        <v>34</v>
      </c>
      <c r="F8" s="72" t="s">
        <v>50</v>
      </c>
      <c r="G8" s="167"/>
      <c r="H8" s="56" t="s">
        <v>35</v>
      </c>
      <c r="I8" s="136"/>
      <c r="J8" s="136"/>
      <c r="K8" s="124"/>
      <c r="L8" s="145"/>
      <c r="M8" s="127"/>
      <c r="N8" s="127"/>
      <c r="O8" s="148"/>
      <c r="P8" s="57">
        <f>D8*Q8</f>
        <v>1000</v>
      </c>
      <c r="Q8" s="58">
        <v>500</v>
      </c>
      <c r="R8" s="170"/>
      <c r="S8" s="59">
        <f>D8*R8</f>
        <v>0</v>
      </c>
      <c r="T8" s="60" t="str">
        <f t="shared" ref="T8:T21" si="1">IF(ISNUMBER(R8), IF(R8&gt;Q8,"NEVYHOVUJE","VYHOVUJE")," ")</f>
        <v xml:space="preserve"> </v>
      </c>
      <c r="U8" s="139"/>
      <c r="V8" s="61" t="s">
        <v>16</v>
      </c>
    </row>
    <row r="9" spans="1:22" ht="28.5" customHeight="1" thickTop="1" thickBot="1" x14ac:dyDescent="0.3">
      <c r="A9" s="20"/>
      <c r="B9" s="52">
        <v>3</v>
      </c>
      <c r="C9" s="53" t="s">
        <v>41</v>
      </c>
      <c r="D9" s="54">
        <v>3</v>
      </c>
      <c r="E9" s="55" t="s">
        <v>34</v>
      </c>
      <c r="F9" s="72" t="s">
        <v>51</v>
      </c>
      <c r="G9" s="167"/>
      <c r="H9" s="56" t="s">
        <v>35</v>
      </c>
      <c r="I9" s="136"/>
      <c r="J9" s="136"/>
      <c r="K9" s="124"/>
      <c r="L9" s="145"/>
      <c r="M9" s="127"/>
      <c r="N9" s="127"/>
      <c r="O9" s="148"/>
      <c r="P9" s="57">
        <f>D9*Q9</f>
        <v>660</v>
      </c>
      <c r="Q9" s="58">
        <v>220</v>
      </c>
      <c r="R9" s="170"/>
      <c r="S9" s="59">
        <f>D9*R9</f>
        <v>0</v>
      </c>
      <c r="T9" s="60" t="str">
        <f t="shared" si="1"/>
        <v xml:space="preserve"> </v>
      </c>
      <c r="U9" s="139"/>
      <c r="V9" s="141" t="s">
        <v>15</v>
      </c>
    </row>
    <row r="10" spans="1:22" ht="28.5" customHeight="1" thickTop="1" thickBot="1" x14ac:dyDescent="0.3">
      <c r="A10" s="20"/>
      <c r="B10" s="52">
        <v>4</v>
      </c>
      <c r="C10" s="53" t="s">
        <v>42</v>
      </c>
      <c r="D10" s="54">
        <v>2</v>
      </c>
      <c r="E10" s="55" t="s">
        <v>34</v>
      </c>
      <c r="F10" s="72" t="s">
        <v>52</v>
      </c>
      <c r="G10" s="167"/>
      <c r="H10" s="56" t="s">
        <v>35</v>
      </c>
      <c r="I10" s="136"/>
      <c r="J10" s="136"/>
      <c r="K10" s="124"/>
      <c r="L10" s="145"/>
      <c r="M10" s="127"/>
      <c r="N10" s="127"/>
      <c r="O10" s="148"/>
      <c r="P10" s="57">
        <f>D10*Q10</f>
        <v>200</v>
      </c>
      <c r="Q10" s="58">
        <v>100</v>
      </c>
      <c r="R10" s="170"/>
      <c r="S10" s="59">
        <f>D10*R10</f>
        <v>0</v>
      </c>
      <c r="T10" s="60" t="str">
        <f t="shared" si="1"/>
        <v xml:space="preserve"> </v>
      </c>
      <c r="U10" s="139"/>
      <c r="V10" s="142"/>
    </row>
    <row r="11" spans="1:22" ht="28.5" customHeight="1" thickTop="1" thickBot="1" x14ac:dyDescent="0.3">
      <c r="A11" s="20"/>
      <c r="B11" s="52">
        <v>5</v>
      </c>
      <c r="C11" s="53" t="s">
        <v>43</v>
      </c>
      <c r="D11" s="54">
        <v>2</v>
      </c>
      <c r="E11" s="55" t="s">
        <v>34</v>
      </c>
      <c r="F11" s="72" t="s">
        <v>53</v>
      </c>
      <c r="G11" s="167"/>
      <c r="H11" s="56" t="s">
        <v>35</v>
      </c>
      <c r="I11" s="136"/>
      <c r="J11" s="136"/>
      <c r="K11" s="124"/>
      <c r="L11" s="145"/>
      <c r="M11" s="127"/>
      <c r="N11" s="127"/>
      <c r="O11" s="148"/>
      <c r="P11" s="57">
        <f>D11*Q11</f>
        <v>210</v>
      </c>
      <c r="Q11" s="58">
        <v>105</v>
      </c>
      <c r="R11" s="170"/>
      <c r="S11" s="59">
        <f>D11*R11</f>
        <v>0</v>
      </c>
      <c r="T11" s="60" t="str">
        <f t="shared" si="1"/>
        <v xml:space="preserve"> </v>
      </c>
      <c r="U11" s="139"/>
      <c r="V11" s="142"/>
    </row>
    <row r="12" spans="1:22" ht="28.5" customHeight="1" thickTop="1" thickBot="1" x14ac:dyDescent="0.3">
      <c r="A12" s="20"/>
      <c r="B12" s="52">
        <v>6</v>
      </c>
      <c r="C12" s="53" t="s">
        <v>44</v>
      </c>
      <c r="D12" s="54">
        <v>2</v>
      </c>
      <c r="E12" s="55" t="s">
        <v>34</v>
      </c>
      <c r="F12" s="72" t="s">
        <v>54</v>
      </c>
      <c r="G12" s="167"/>
      <c r="H12" s="56" t="s">
        <v>35</v>
      </c>
      <c r="I12" s="136"/>
      <c r="J12" s="136"/>
      <c r="K12" s="124"/>
      <c r="L12" s="145"/>
      <c r="M12" s="127"/>
      <c r="N12" s="127"/>
      <c r="O12" s="148"/>
      <c r="P12" s="57">
        <f>D12*Q12</f>
        <v>140</v>
      </c>
      <c r="Q12" s="58">
        <v>70</v>
      </c>
      <c r="R12" s="170"/>
      <c r="S12" s="59">
        <f>D12*R12</f>
        <v>0</v>
      </c>
      <c r="T12" s="60" t="str">
        <f t="shared" si="1"/>
        <v xml:space="preserve"> </v>
      </c>
      <c r="U12" s="139"/>
      <c r="V12" s="142"/>
    </row>
    <row r="13" spans="1:22" ht="28.5" customHeight="1" thickTop="1" thickBot="1" x14ac:dyDescent="0.3">
      <c r="A13" s="20"/>
      <c r="B13" s="52">
        <v>7</v>
      </c>
      <c r="C13" s="53" t="s">
        <v>45</v>
      </c>
      <c r="D13" s="54">
        <v>3</v>
      </c>
      <c r="E13" s="55" t="s">
        <v>34</v>
      </c>
      <c r="F13" s="72" t="s">
        <v>55</v>
      </c>
      <c r="G13" s="167"/>
      <c r="H13" s="56" t="s">
        <v>35</v>
      </c>
      <c r="I13" s="136"/>
      <c r="J13" s="136"/>
      <c r="K13" s="124"/>
      <c r="L13" s="145"/>
      <c r="M13" s="127"/>
      <c r="N13" s="127"/>
      <c r="O13" s="148"/>
      <c r="P13" s="57">
        <f>D13*Q13</f>
        <v>210</v>
      </c>
      <c r="Q13" s="58">
        <v>70</v>
      </c>
      <c r="R13" s="170"/>
      <c r="S13" s="59">
        <f>D13*R13</f>
        <v>0</v>
      </c>
      <c r="T13" s="60" t="str">
        <f t="shared" si="1"/>
        <v xml:space="preserve"> </v>
      </c>
      <c r="U13" s="139"/>
      <c r="V13" s="142"/>
    </row>
    <row r="14" spans="1:22" ht="28.5" customHeight="1" thickTop="1" thickBot="1" x14ac:dyDescent="0.3">
      <c r="A14" s="20"/>
      <c r="B14" s="62">
        <v>8</v>
      </c>
      <c r="C14" s="63" t="s">
        <v>46</v>
      </c>
      <c r="D14" s="64">
        <v>3</v>
      </c>
      <c r="E14" s="65" t="s">
        <v>34</v>
      </c>
      <c r="F14" s="73" t="s">
        <v>56</v>
      </c>
      <c r="G14" s="167"/>
      <c r="H14" s="66" t="s">
        <v>35</v>
      </c>
      <c r="I14" s="137"/>
      <c r="J14" s="137"/>
      <c r="K14" s="125"/>
      <c r="L14" s="146"/>
      <c r="M14" s="128"/>
      <c r="N14" s="128"/>
      <c r="O14" s="149"/>
      <c r="P14" s="67">
        <f>D14*Q14</f>
        <v>150</v>
      </c>
      <c r="Q14" s="68">
        <v>50</v>
      </c>
      <c r="R14" s="171"/>
      <c r="S14" s="69">
        <f>D14*R14</f>
        <v>0</v>
      </c>
      <c r="T14" s="70" t="str">
        <f t="shared" si="1"/>
        <v xml:space="preserve"> </v>
      </c>
      <c r="U14" s="140"/>
      <c r="V14" s="143"/>
    </row>
    <row r="15" spans="1:22" ht="343.5" customHeight="1" thickTop="1" thickBot="1" x14ac:dyDescent="0.3">
      <c r="A15" s="20"/>
      <c r="B15" s="74">
        <v>9</v>
      </c>
      <c r="C15" s="75" t="s">
        <v>60</v>
      </c>
      <c r="D15" s="76">
        <v>1</v>
      </c>
      <c r="E15" s="77" t="s">
        <v>34</v>
      </c>
      <c r="F15" s="91" t="s">
        <v>61</v>
      </c>
      <c r="G15" s="167"/>
      <c r="H15" s="168"/>
      <c r="I15" s="79" t="s">
        <v>36</v>
      </c>
      <c r="J15" s="80" t="s">
        <v>35</v>
      </c>
      <c r="K15" s="81"/>
      <c r="L15" s="82" t="s">
        <v>57</v>
      </c>
      <c r="M15" s="90" t="s">
        <v>58</v>
      </c>
      <c r="N15" s="90" t="s">
        <v>59</v>
      </c>
      <c r="O15" s="83">
        <v>21</v>
      </c>
      <c r="P15" s="84">
        <f>D15*Q15</f>
        <v>20000</v>
      </c>
      <c r="Q15" s="85">
        <v>20000</v>
      </c>
      <c r="R15" s="172"/>
      <c r="S15" s="86">
        <f>D15*R15</f>
        <v>0</v>
      </c>
      <c r="T15" s="87" t="str">
        <f t="shared" si="1"/>
        <v xml:space="preserve"> </v>
      </c>
      <c r="U15" s="88"/>
      <c r="V15" s="89" t="s">
        <v>11</v>
      </c>
    </row>
    <row r="16" spans="1:22" ht="96.75" customHeight="1" thickTop="1" thickBot="1" x14ac:dyDescent="0.3">
      <c r="A16" s="20"/>
      <c r="B16" s="74">
        <v>10</v>
      </c>
      <c r="C16" s="75" t="s">
        <v>64</v>
      </c>
      <c r="D16" s="76">
        <v>1</v>
      </c>
      <c r="E16" s="77" t="s">
        <v>34</v>
      </c>
      <c r="F16" s="91" t="s">
        <v>65</v>
      </c>
      <c r="G16" s="167"/>
      <c r="H16" s="78" t="s">
        <v>35</v>
      </c>
      <c r="I16" s="79" t="s">
        <v>36</v>
      </c>
      <c r="J16" s="80" t="s">
        <v>35</v>
      </c>
      <c r="K16" s="81"/>
      <c r="L16" s="82"/>
      <c r="M16" s="90" t="s">
        <v>62</v>
      </c>
      <c r="N16" s="90" t="s">
        <v>63</v>
      </c>
      <c r="O16" s="83">
        <v>14</v>
      </c>
      <c r="P16" s="84">
        <f>D16*Q16</f>
        <v>1300</v>
      </c>
      <c r="Q16" s="85">
        <v>1300</v>
      </c>
      <c r="R16" s="172"/>
      <c r="S16" s="86">
        <f>D16*R16</f>
        <v>0</v>
      </c>
      <c r="T16" s="87" t="str">
        <f t="shared" si="1"/>
        <v xml:space="preserve"> </v>
      </c>
      <c r="U16" s="88"/>
      <c r="V16" s="89" t="s">
        <v>14</v>
      </c>
    </row>
    <row r="17" spans="1:22" ht="127.5" customHeight="1" thickTop="1" thickBot="1" x14ac:dyDescent="0.3">
      <c r="A17" s="20"/>
      <c r="B17" s="74">
        <v>11</v>
      </c>
      <c r="C17" s="75" t="s">
        <v>66</v>
      </c>
      <c r="D17" s="76">
        <v>4</v>
      </c>
      <c r="E17" s="77" t="s">
        <v>34</v>
      </c>
      <c r="F17" s="91" t="s">
        <v>69</v>
      </c>
      <c r="G17" s="167"/>
      <c r="H17" s="78" t="s">
        <v>35</v>
      </c>
      <c r="I17" s="79" t="s">
        <v>36</v>
      </c>
      <c r="J17" s="80" t="s">
        <v>35</v>
      </c>
      <c r="K17" s="81"/>
      <c r="L17" s="82" t="s">
        <v>70</v>
      </c>
      <c r="M17" s="90" t="s">
        <v>67</v>
      </c>
      <c r="N17" s="90" t="s">
        <v>68</v>
      </c>
      <c r="O17" s="83">
        <v>14</v>
      </c>
      <c r="P17" s="84">
        <f>D17*Q17</f>
        <v>6400</v>
      </c>
      <c r="Q17" s="85">
        <v>1600</v>
      </c>
      <c r="R17" s="172"/>
      <c r="S17" s="86">
        <f>D17*R17</f>
        <v>0</v>
      </c>
      <c r="T17" s="87" t="str">
        <f t="shared" si="1"/>
        <v xml:space="preserve"> </v>
      </c>
      <c r="U17" s="88"/>
      <c r="V17" s="89" t="s">
        <v>12</v>
      </c>
    </row>
    <row r="18" spans="1:22" ht="195.75" customHeight="1" thickTop="1" thickBot="1" x14ac:dyDescent="0.3">
      <c r="A18" s="20"/>
      <c r="B18" s="92">
        <v>12</v>
      </c>
      <c r="C18" s="93" t="s">
        <v>71</v>
      </c>
      <c r="D18" s="94">
        <v>1</v>
      </c>
      <c r="E18" s="95" t="s">
        <v>34</v>
      </c>
      <c r="F18" s="101" t="s">
        <v>77</v>
      </c>
      <c r="G18" s="167"/>
      <c r="H18" s="96" t="s">
        <v>35</v>
      </c>
      <c r="I18" s="150" t="s">
        <v>36</v>
      </c>
      <c r="J18" s="155" t="s">
        <v>35</v>
      </c>
      <c r="K18" s="153"/>
      <c r="L18" s="159"/>
      <c r="M18" s="157" t="s">
        <v>75</v>
      </c>
      <c r="N18" s="157" t="s">
        <v>76</v>
      </c>
      <c r="O18" s="161">
        <v>14</v>
      </c>
      <c r="P18" s="97">
        <f>D18*Q18</f>
        <v>190</v>
      </c>
      <c r="Q18" s="98">
        <v>190</v>
      </c>
      <c r="R18" s="173"/>
      <c r="S18" s="99">
        <f>D18*R18</f>
        <v>0</v>
      </c>
      <c r="T18" s="100" t="str">
        <f t="shared" si="1"/>
        <v xml:space="preserve"> </v>
      </c>
      <c r="U18" s="163"/>
      <c r="V18" s="165" t="s">
        <v>13</v>
      </c>
    </row>
    <row r="19" spans="1:22" ht="105.75" customHeight="1" thickTop="1" thickBot="1" x14ac:dyDescent="0.3">
      <c r="A19" s="20"/>
      <c r="B19" s="52">
        <v>13</v>
      </c>
      <c r="C19" s="53" t="s">
        <v>78</v>
      </c>
      <c r="D19" s="54">
        <v>1</v>
      </c>
      <c r="E19" s="55" t="s">
        <v>34</v>
      </c>
      <c r="F19" s="72" t="s">
        <v>79</v>
      </c>
      <c r="G19" s="167"/>
      <c r="H19" s="56" t="s">
        <v>35</v>
      </c>
      <c r="I19" s="151"/>
      <c r="J19" s="136"/>
      <c r="K19" s="124"/>
      <c r="L19" s="145"/>
      <c r="M19" s="127"/>
      <c r="N19" s="127"/>
      <c r="O19" s="148"/>
      <c r="P19" s="57">
        <f>D19*Q19</f>
        <v>150</v>
      </c>
      <c r="Q19" s="58">
        <v>150</v>
      </c>
      <c r="R19" s="170"/>
      <c r="S19" s="59">
        <f>D19*R19</f>
        <v>0</v>
      </c>
      <c r="T19" s="60" t="str">
        <f t="shared" si="1"/>
        <v xml:space="preserve"> </v>
      </c>
      <c r="U19" s="139"/>
      <c r="V19" s="142"/>
    </row>
    <row r="20" spans="1:22" ht="63.75" customHeight="1" thickTop="1" thickBot="1" x14ac:dyDescent="0.3">
      <c r="A20" s="20"/>
      <c r="B20" s="52">
        <v>14</v>
      </c>
      <c r="C20" s="53" t="s">
        <v>72</v>
      </c>
      <c r="D20" s="54">
        <v>1</v>
      </c>
      <c r="E20" s="55" t="s">
        <v>34</v>
      </c>
      <c r="F20" s="72" t="s">
        <v>73</v>
      </c>
      <c r="G20" s="167"/>
      <c r="H20" s="56" t="s">
        <v>35</v>
      </c>
      <c r="I20" s="151"/>
      <c r="J20" s="136"/>
      <c r="K20" s="124"/>
      <c r="L20" s="145"/>
      <c r="M20" s="127"/>
      <c r="N20" s="127"/>
      <c r="O20" s="148"/>
      <c r="P20" s="57">
        <f>D20*Q20</f>
        <v>700</v>
      </c>
      <c r="Q20" s="58">
        <v>700</v>
      </c>
      <c r="R20" s="170"/>
      <c r="S20" s="59">
        <f>D20*R20</f>
        <v>0</v>
      </c>
      <c r="T20" s="60" t="str">
        <f t="shared" si="1"/>
        <v xml:space="preserve"> </v>
      </c>
      <c r="U20" s="139"/>
      <c r="V20" s="142"/>
    </row>
    <row r="21" spans="1:22" ht="150.75" customHeight="1" thickTop="1" thickBot="1" x14ac:dyDescent="0.3">
      <c r="A21" s="20"/>
      <c r="B21" s="104">
        <v>15</v>
      </c>
      <c r="C21" s="105" t="s">
        <v>74</v>
      </c>
      <c r="D21" s="106">
        <v>1</v>
      </c>
      <c r="E21" s="107" t="s">
        <v>34</v>
      </c>
      <c r="F21" s="108" t="s">
        <v>80</v>
      </c>
      <c r="G21" s="167"/>
      <c r="H21" s="109" t="s">
        <v>35</v>
      </c>
      <c r="I21" s="152"/>
      <c r="J21" s="156"/>
      <c r="K21" s="154"/>
      <c r="L21" s="160"/>
      <c r="M21" s="158"/>
      <c r="N21" s="158"/>
      <c r="O21" s="162"/>
      <c r="P21" s="110">
        <f>D21*Q21</f>
        <v>420</v>
      </c>
      <c r="Q21" s="111">
        <v>420</v>
      </c>
      <c r="R21" s="174"/>
      <c r="S21" s="112">
        <f>D21*R21</f>
        <v>0</v>
      </c>
      <c r="T21" s="113" t="str">
        <f t="shared" si="1"/>
        <v xml:space="preserve"> </v>
      </c>
      <c r="U21" s="164"/>
      <c r="V21" s="166"/>
    </row>
    <row r="22" spans="1:22" ht="17.45" customHeight="1" thickTop="1" thickBot="1" x14ac:dyDescent="0.3">
      <c r="C22"/>
      <c r="D22"/>
      <c r="E22"/>
      <c r="F22"/>
      <c r="G22"/>
      <c r="H22"/>
      <c r="I22"/>
      <c r="J22"/>
      <c r="N22"/>
      <c r="O22"/>
      <c r="P22"/>
    </row>
    <row r="23" spans="1:22" ht="51.75" customHeight="1" thickTop="1" thickBot="1" x14ac:dyDescent="0.3">
      <c r="B23" s="121" t="s">
        <v>32</v>
      </c>
      <c r="C23" s="121"/>
      <c r="D23" s="121"/>
      <c r="E23" s="121"/>
      <c r="F23" s="121"/>
      <c r="G23" s="121"/>
      <c r="H23" s="40"/>
      <c r="I23" s="40"/>
      <c r="J23" s="21"/>
      <c r="K23" s="21"/>
      <c r="L23" s="6"/>
      <c r="M23" s="6"/>
      <c r="N23" s="6"/>
      <c r="O23" s="22"/>
      <c r="P23" s="22"/>
      <c r="Q23" s="23" t="s">
        <v>9</v>
      </c>
      <c r="R23" s="118" t="s">
        <v>10</v>
      </c>
      <c r="S23" s="119"/>
      <c r="T23" s="120"/>
      <c r="U23" s="24"/>
      <c r="V23" s="25"/>
    </row>
    <row r="24" spans="1:22" ht="50.45" customHeight="1" thickTop="1" thickBot="1" x14ac:dyDescent="0.3">
      <c r="B24" s="122" t="s">
        <v>30</v>
      </c>
      <c r="C24" s="122"/>
      <c r="D24" s="122"/>
      <c r="E24" s="122"/>
      <c r="F24" s="122"/>
      <c r="G24" s="122"/>
      <c r="H24" s="122"/>
      <c r="I24" s="26"/>
      <c r="L24" s="9"/>
      <c r="M24" s="9"/>
      <c r="N24" s="9"/>
      <c r="O24" s="27"/>
      <c r="P24" s="27"/>
      <c r="Q24" s="28">
        <f>SUM(P7:P21)</f>
        <v>32850</v>
      </c>
      <c r="R24" s="115">
        <f>SUM(S7:S21)</f>
        <v>0</v>
      </c>
      <c r="S24" s="116"/>
      <c r="T24" s="117"/>
    </row>
    <row r="25" spans="1:22" ht="15.75" thickTop="1" x14ac:dyDescent="0.25">
      <c r="B25" s="114" t="s">
        <v>31</v>
      </c>
      <c r="C25" s="114"/>
      <c r="D25" s="114"/>
      <c r="E25" s="114"/>
      <c r="F25" s="114"/>
      <c r="G25" s="114"/>
      <c r="H25" s="10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03"/>
      <c r="H26" s="10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103"/>
      <c r="H27" s="10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103"/>
      <c r="H28" s="10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03"/>
      <c r="H29" s="10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H30" s="3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03"/>
      <c r="H31" s="10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03"/>
      <c r="H32" s="10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3"/>
      <c r="H33" s="10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3"/>
      <c r="H34" s="10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3"/>
      <c r="H35" s="10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3"/>
      <c r="H36" s="10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3"/>
      <c r="H37" s="10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3"/>
      <c r="H38" s="10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3"/>
      <c r="H39" s="10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3"/>
      <c r="H40" s="10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3"/>
      <c r="H41" s="10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3"/>
      <c r="H42" s="10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3"/>
      <c r="H43" s="10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3"/>
      <c r="H44" s="10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3"/>
      <c r="H45" s="10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3"/>
      <c r="H46" s="10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3"/>
      <c r="H47" s="10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3"/>
      <c r="H48" s="10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3"/>
      <c r="H49" s="10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3"/>
      <c r="H50" s="10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3"/>
      <c r="H51" s="10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3"/>
      <c r="H52" s="10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3"/>
      <c r="H53" s="10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3"/>
      <c r="H54" s="10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3"/>
      <c r="H55" s="10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3"/>
      <c r="H56" s="10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3"/>
      <c r="H57" s="10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3"/>
      <c r="H58" s="10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3"/>
      <c r="H59" s="10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3"/>
      <c r="H60" s="10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3"/>
      <c r="H61" s="10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3"/>
      <c r="H62" s="10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3"/>
      <c r="H63" s="10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3"/>
      <c r="H64" s="10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3"/>
      <c r="H65" s="10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3"/>
      <c r="H66" s="10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3"/>
      <c r="H67" s="10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3"/>
      <c r="H68" s="10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3"/>
      <c r="H69" s="10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3"/>
      <c r="H70" s="10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3"/>
      <c r="H71" s="10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3"/>
      <c r="H72" s="10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3"/>
      <c r="H73" s="10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3"/>
      <c r="H74" s="10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3"/>
      <c r="H75" s="10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3"/>
      <c r="H76" s="10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3"/>
      <c r="H77" s="10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3"/>
      <c r="H78" s="10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3"/>
      <c r="H79" s="10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3"/>
      <c r="H80" s="10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3"/>
      <c r="H81" s="10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3"/>
      <c r="H82" s="10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3"/>
      <c r="H83" s="10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3"/>
      <c r="H84" s="10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3"/>
      <c r="H85" s="10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3"/>
      <c r="H86" s="10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3"/>
      <c r="H87" s="10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3"/>
      <c r="H88" s="10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3"/>
      <c r="H89" s="10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3"/>
      <c r="H90" s="10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3"/>
      <c r="H91" s="10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3"/>
      <c r="H92" s="10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3"/>
      <c r="H93" s="10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3"/>
      <c r="H94" s="10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3"/>
      <c r="H95" s="10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3"/>
      <c r="H96" s="10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3"/>
      <c r="H97" s="10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3"/>
      <c r="H98" s="10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3"/>
      <c r="H99" s="10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3"/>
      <c r="H100" s="10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3"/>
      <c r="H101" s="10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3"/>
      <c r="H102" s="10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3"/>
      <c r="H103" s="10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3"/>
      <c r="H104" s="103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3"/>
      <c r="H105" s="103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03"/>
      <c r="H106" s="103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03"/>
      <c r="H107" s="103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03"/>
      <c r="H108" s="103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03"/>
      <c r="H109" s="103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03"/>
      <c r="H110" s="103"/>
      <c r="I110" s="11"/>
      <c r="J110" s="11"/>
      <c r="K110" s="11"/>
      <c r="L110" s="11"/>
      <c r="M110" s="11"/>
      <c r="N110" s="5"/>
      <c r="O110" s="5"/>
      <c r="P110" s="5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</sheetData>
  <sheetProtection algorithmName="SHA-512" hashValue="kPMUYQQxOALQKgrJmgpVbmBbNMA4eqFVWsRd6nh0E/X4+/0sC9/IHT0DOwn4BiyVpJxcUCzAuBlY6wFjoB95bg==" saltValue="2zTbyab+S4mW43rMPmQVmw==" spinCount="100000" sheet="1" objects="1" scenarios="1"/>
  <mergeCells count="26">
    <mergeCell ref="N18:N21"/>
    <mergeCell ref="O18:O21"/>
    <mergeCell ref="U18:U21"/>
    <mergeCell ref="V18:V21"/>
    <mergeCell ref="I18:I21"/>
    <mergeCell ref="K18:K21"/>
    <mergeCell ref="J18:J21"/>
    <mergeCell ref="M18:M21"/>
    <mergeCell ref="L18:L21"/>
    <mergeCell ref="U7:U14"/>
    <mergeCell ref="V9:V14"/>
    <mergeCell ref="L7:L14"/>
    <mergeCell ref="O7:O14"/>
    <mergeCell ref="K7:K14"/>
    <mergeCell ref="M7:M14"/>
    <mergeCell ref="N7:N14"/>
    <mergeCell ref="B1:D1"/>
    <mergeCell ref="G5:H5"/>
    <mergeCell ref="G2:N3"/>
    <mergeCell ref="I7:I14"/>
    <mergeCell ref="J7:J14"/>
    <mergeCell ref="B25:G25"/>
    <mergeCell ref="R24:T24"/>
    <mergeCell ref="R23:T23"/>
    <mergeCell ref="B23:G23"/>
    <mergeCell ref="B24:H24"/>
  </mergeCells>
  <conditionalFormatting sqref="B7:B21 D7:D21">
    <cfRule type="containsBlanks" dxfId="7" priority="96">
      <formula>LEN(TRIM(B7))=0</formula>
    </cfRule>
  </conditionalFormatting>
  <conditionalFormatting sqref="B7:B21">
    <cfRule type="cellIs" dxfId="6" priority="93" operator="greaterThanOrEqual">
      <formula>1</formula>
    </cfRule>
  </conditionalFormatting>
  <conditionalFormatting sqref="R7:R21 G7:H2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1">
    <cfRule type="notContainsBlanks" dxfId="2" priority="69">
      <formula>LEN(TRIM(G7))&gt;0</formula>
    </cfRule>
  </conditionalFormatting>
  <conditionalFormatting sqref="T7:T2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1" xr:uid="{8C26EAE3-16EE-4825-9C10-C919BCF6B1BA}">
      <formula1>"ks,bal,sada,m,"</formula1>
    </dataValidation>
    <dataValidation type="list" allowBlank="1" showInputMessage="1" showErrorMessage="1" sqref="J7 J15 J16 J17 J18" xr:uid="{5C4A5ABD-DDCD-4CB5-BC4A-785BC4C7360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V7:V9 V15:V18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2023-11-13T10:54:31Z</cp:lastPrinted>
  <dcterms:created xsi:type="dcterms:W3CDTF">2014-03-05T12:43:32Z</dcterms:created>
  <dcterms:modified xsi:type="dcterms:W3CDTF">2023-11-24T07:51:07Z</dcterms:modified>
</cp:coreProperties>
</file>